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DF5C73F5-C8CB-4040-BFC5-1866D89EF16F}" xr6:coauthVersionLast="47" xr6:coauthVersionMax="47" xr10:uidLastSave="{00000000-0000-0000-0000-000000000000}"/>
  <bookViews>
    <workbookView xWindow="6405" yWindow="-15825" windowWidth="19770" windowHeight="15225" xr2:uid="{00000000-000D-0000-FFFF-FFFF00000000}"/>
  </bookViews>
  <sheets>
    <sheet name="LOT 3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<sst xmlns="http://schemas.openxmlformats.org/spreadsheetml/2006/main" count="62" uniqueCount="57">
  <si>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</si>
  <si>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</si>
  <si>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</si>
  <si>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</si>
  <si>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</si>
  <si>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</si>
  <si>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</si>
  <si>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</si>
  <si>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</si>
  <si>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</si>
  <si>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</si>
  <si>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</si>
  <si>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</si>
  <si>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</si>
  <si>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</si>
  <si>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</si>
  <si>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</si>
  <si>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</si>
  <si>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</si>
  <si>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</si>
  <si>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</si>
  <si>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</si>
  <si>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</si>
  <si>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</si>
  <si>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</si>
  <si>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</si>
  <si>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</si>
  <si>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</si>
  <si>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</si>
  <si>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</si>
  <si>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</si>
  <si>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</si>
  <si>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</si>
  <si>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</si>
  <si>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</si>
  <si>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</si>
  <si>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</si>
  <si>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</si>
  <si>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</si>
  <si>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</si>
  <si>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</si>
  <si>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</si>
  <si>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</si>
  <si>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</si>
  <si>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</si>
  <si>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</si>
  <si>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</si>
  <si>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</si>
  <si>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</si>
  <si>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</si>
  <si>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</si>
  <si>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</si>
  <si>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M</t>
  </si>
  <si>
    <t xml:space="preserve"> ACM 25/932</t>
  </si>
  <si>
    <t>Tub  de goma,  diàmetre intern x diàmetre extern:  5x8mm</t>
  </si>
  <si>
    <t>Tub de goma, diàmetre intern x diàmetre extern:  7x10mm</t>
  </si>
  <si>
    <t>Tub de goma, diàmetre intern x diàmetre extern:  8x15mm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</si>
</sst>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  <xf numFmtId="0" fontId="1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12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 applyProtection="1">
      <alignment horizontal="center"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2 2" xfId="198" xr:uid="{93DEA1F5-B25A-4118-89D1-766DC01F5802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111554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7" zoomScale="70" zoomScaleNormal="70" workbookViewId="0">
      <selection activeCell="A26" sqref="A26:G28"/>
    </sheetView>
  </sheetViews>
  <sheetFormatPr defaultRowHeight="14.4" x14ac:dyDescent="0.3"/>
  <cols>
    <col min="1" max="1" width="19.5546875" customWidth="1"/>
    <col min="2" max="2" width="15.5546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7" customWidth="1"/>
    <col min="12" max="12" width="15.88671875" customWidth="1"/>
    <col min="13" max="13" width="15.21875" bestFit="1" customWidth="1"/>
    <col min="14" max="14" width="11.77734375" customWidth="1"/>
    <col min="15" max="15" width="14.8867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1" t="s">
        <v>18</v>
      </c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3" t="s">
        <v>9</v>
      </c>
      <c r="B10" s="143"/>
      <c r="C10" s="143"/>
      <c r="D10" s="145" t="s">
        <v>51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4" t="s">
        <v>10</v>
      </c>
      <c r="B11" s="144"/>
      <c r="C11" s="144"/>
      <c r="D11" s="51"/>
      <c r="E11" s="146" t="s">
        <v>53</v>
      </c>
      <c r="F11" s="146"/>
      <c r="G11" s="146"/>
      <c r="H11" s="146"/>
      <c r="I11" s="146"/>
      <c r="J11" s="146"/>
      <c r="K11" s="146"/>
      <c r="L11" s="146"/>
      <c r="M11" s="14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32" t="s">
        <v>33</v>
      </c>
      <c r="B12" s="133"/>
      <c r="C12" s="133"/>
      <c r="D12" s="133"/>
      <c r="E12" s="133"/>
      <c r="F12" s="133"/>
      <c r="G12" s="133"/>
      <c r="H12" s="133"/>
      <c r="I12" s="133"/>
      <c r="J12" s="134"/>
      <c r="K12" s="132" t="s">
        <v>11</v>
      </c>
      <c r="L12" s="133"/>
      <c r="M12" s="133"/>
      <c r="N12" s="133"/>
      <c r="O12" s="133"/>
      <c r="P12" s="133"/>
      <c r="Q12" s="133"/>
      <c r="R12" s="133"/>
      <c r="S12" s="134"/>
      <c r="W12" s="26"/>
      <c r="X12" s="26"/>
    </row>
    <row r="13" spans="1:26" s="28" customFormat="1" ht="39" customHeight="1" x14ac:dyDescent="0.3">
      <c r="A13" s="48" t="s">
        <v>34</v>
      </c>
      <c r="B13" s="135"/>
      <c r="C13" s="136"/>
      <c r="D13" s="136"/>
      <c r="E13" s="137"/>
      <c r="F13" s="27" t="s">
        <v>35</v>
      </c>
      <c r="G13" s="135"/>
      <c r="H13" s="136"/>
      <c r="I13" s="136"/>
      <c r="J13" s="138"/>
      <c r="K13" s="124" t="s">
        <v>12</v>
      </c>
      <c r="L13" s="126"/>
      <c r="M13" s="127"/>
      <c r="N13" s="127"/>
      <c r="O13" s="127"/>
      <c r="P13" s="127"/>
      <c r="Q13" s="127"/>
      <c r="R13" s="127"/>
      <c r="S13" s="128"/>
      <c r="W13" s="26"/>
    </row>
    <row r="14" spans="1:26" s="28" customFormat="1" ht="39" customHeight="1" x14ac:dyDescent="0.3">
      <c r="A14" s="45" t="s">
        <v>36</v>
      </c>
      <c r="B14" s="139"/>
      <c r="C14" s="140"/>
      <c r="D14" s="140"/>
      <c r="E14" s="141"/>
      <c r="F14" s="29" t="s">
        <v>37</v>
      </c>
      <c r="G14" s="139"/>
      <c r="H14" s="140"/>
      <c r="I14" s="140"/>
      <c r="J14" s="142"/>
      <c r="K14" s="125"/>
      <c r="L14" s="129"/>
      <c r="M14" s="130"/>
      <c r="N14" s="130"/>
      <c r="O14" s="130"/>
      <c r="P14" s="130"/>
      <c r="Q14" s="130"/>
      <c r="R14" s="130"/>
      <c r="S14" s="13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7"/>
      <c r="E15" s="148"/>
      <c r="F15" s="29" t="s">
        <v>38</v>
      </c>
      <c r="G15" s="139"/>
      <c r="H15" s="140"/>
      <c r="I15" s="140"/>
      <c r="J15" s="142"/>
      <c r="K15" s="30" t="s">
        <v>14</v>
      </c>
      <c r="L15" s="122"/>
      <c r="M15" s="122"/>
      <c r="N15" s="122"/>
      <c r="O15" s="122"/>
      <c r="P15" s="122"/>
      <c r="Q15" s="122"/>
      <c r="R15" s="122"/>
      <c r="S15" s="123"/>
      <c r="W15" s="26"/>
    </row>
    <row r="16" spans="1:26" s="28" customFormat="1" ht="39" customHeight="1" x14ac:dyDescent="0.3">
      <c r="A16" s="45" t="s">
        <v>39</v>
      </c>
      <c r="B16" s="139"/>
      <c r="C16" s="140"/>
      <c r="D16" s="140"/>
      <c r="E16" s="141"/>
      <c r="F16" s="32" t="s">
        <v>40</v>
      </c>
      <c r="G16" s="33" t="s">
        <v>41</v>
      </c>
      <c r="H16" s="46"/>
      <c r="I16" s="33" t="s">
        <v>16</v>
      </c>
      <c r="J16" s="46"/>
      <c r="K16" s="156" t="s">
        <v>42</v>
      </c>
      <c r="L16" s="152"/>
      <c r="M16" s="152"/>
      <c r="N16" s="152"/>
      <c r="O16" s="152"/>
      <c r="P16" s="152"/>
      <c r="Q16" s="152"/>
      <c r="R16" s="152"/>
      <c r="S16" s="153"/>
      <c r="W16" s="26"/>
    </row>
    <row r="17" spans="1:26" s="34" customFormat="1" ht="39" customHeight="1" thickBot="1" x14ac:dyDescent="0.35">
      <c r="A17" s="49" t="s">
        <v>17</v>
      </c>
      <c r="B17" s="158"/>
      <c r="C17" s="159"/>
      <c r="D17" s="159"/>
      <c r="E17" s="160"/>
      <c r="F17" s="50" t="s">
        <v>43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7" t="s">
        <v>24</v>
      </c>
      <c r="Q20" s="168"/>
      <c r="R20" s="169" t="s">
        <v>25</v>
      </c>
      <c r="S20" s="170"/>
      <c r="W20" s="26"/>
    </row>
    <row r="21" spans="1:26" s="15" customFormat="1" ht="108" customHeight="1" thickBot="1" x14ac:dyDescent="0.35">
      <c r="A21" s="56" t="s">
        <v>0</v>
      </c>
      <c r="B21" s="57" t="s">
        <v>45</v>
      </c>
      <c r="C21" s="164" t="s">
        <v>8</v>
      </c>
      <c r="D21" s="164"/>
      <c r="E21" s="58" t="s">
        <v>1</v>
      </c>
      <c r="F21" s="58" t="s">
        <v>2</v>
      </c>
      <c r="G21" s="59" t="s">
        <v>19</v>
      </c>
      <c r="H21" s="60" t="s">
        <v>44</v>
      </c>
      <c r="I21" s="60" t="s">
        <v>6</v>
      </c>
      <c r="J21" s="60" t="s">
        <v>32</v>
      </c>
      <c r="K21" s="61" t="s">
        <v>7</v>
      </c>
      <c r="L21" s="62" t="s">
        <v>49</v>
      </c>
      <c r="M21" s="58" t="s">
        <v>48</v>
      </c>
      <c r="N21" s="63" t="s">
        <v>3</v>
      </c>
      <c r="O21" s="64" t="s">
        <v>4</v>
      </c>
      <c r="P21" s="65" t="s">
        <v>26</v>
      </c>
      <c r="Q21" s="101" t="s">
        <v>5</v>
      </c>
      <c r="R21" s="97" t="s">
        <v>21</v>
      </c>
      <c r="S21" s="66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37</v>
      </c>
      <c r="B22" s="74">
        <v>2003562</v>
      </c>
      <c r="C22" s="165" t="s">
        <v>54</v>
      </c>
      <c r="D22" s="166" t="s">
        <v>54</v>
      </c>
      <c r="E22" s="75"/>
      <c r="F22" s="75"/>
      <c r="G22" s="76"/>
      <c r="H22" s="107">
        <v>991</v>
      </c>
      <c r="I22" s="105" t="s">
        <v>52</v>
      </c>
      <c r="J22" s="109">
        <v>0.69</v>
      </c>
      <c r="K22" s="77">
        <f t="shared" ref="K22:K24" si="0">H22*J22</f>
        <v>683.79</v>
      </c>
      <c r="L22" s="78" t="e">
        <f t="shared" ref="L22:L24" si="1">M22/G22</f>
        <v>#DIV/0!</v>
      </c>
      <c r="M22" s="79"/>
      <c r="N22" s="80"/>
      <c r="O22" s="91"/>
      <c r="P22" s="94">
        <f t="shared" ref="P22:P24" si="2">M22*(1-O22)</f>
        <v>0</v>
      </c>
      <c r="Q22" s="102">
        <f t="shared" ref="Q22:Q23" si="3">IF(ISERROR(P22/G22),0,(P22/G22)*H22)</f>
        <v>0</v>
      </c>
      <c r="R22" s="98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2003563</v>
      </c>
      <c r="C23" s="117" t="s">
        <v>55</v>
      </c>
      <c r="D23" s="118" t="s">
        <v>55</v>
      </c>
      <c r="E23" s="68"/>
      <c r="F23" s="68"/>
      <c r="G23" s="69"/>
      <c r="H23" s="108">
        <v>1203</v>
      </c>
      <c r="I23" s="106" t="s">
        <v>52</v>
      </c>
      <c r="J23" s="110">
        <v>0.75</v>
      </c>
      <c r="K23" s="70">
        <f t="shared" si="0"/>
        <v>902.25</v>
      </c>
      <c r="L23" s="71" t="e">
        <f t="shared" si="1"/>
        <v>#DIV/0!</v>
      </c>
      <c r="M23" s="72"/>
      <c r="N23" s="73"/>
      <c r="O23" s="92"/>
      <c r="P23" s="95">
        <f t="shared" si="2"/>
        <v>0</v>
      </c>
      <c r="Q23" s="103">
        <f t="shared" si="3"/>
        <v>0</v>
      </c>
      <c r="R23" s="99" t="e">
        <f t="shared" si="4"/>
        <v>#DIV/0!</v>
      </c>
      <c r="S23" s="9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16"/>
      <c r="B24" s="82">
        <v>2003565</v>
      </c>
      <c r="C24" s="119" t="s">
        <v>56</v>
      </c>
      <c r="D24" s="120" t="s">
        <v>56</v>
      </c>
      <c r="E24" s="83"/>
      <c r="F24" s="83"/>
      <c r="G24" s="84"/>
      <c r="H24" s="111">
        <v>13000</v>
      </c>
      <c r="I24" s="112" t="s">
        <v>52</v>
      </c>
      <c r="J24" s="113">
        <v>1.24</v>
      </c>
      <c r="K24" s="85">
        <f t="shared" si="0"/>
        <v>16120</v>
      </c>
      <c r="L24" s="86" t="e">
        <f t="shared" si="1"/>
        <v>#DIV/0!</v>
      </c>
      <c r="M24" s="87"/>
      <c r="N24" s="88"/>
      <c r="O24" s="93"/>
      <c r="P24" s="96">
        <f t="shared" si="2"/>
        <v>0</v>
      </c>
      <c r="Q24" s="104">
        <f t="shared" ref="Q24" si="6">IF(ISERROR(P24/G24),0,(P24/G24)*H24)</f>
        <v>0</v>
      </c>
      <c r="R24" s="100" t="e">
        <f t="shared" ref="R24" si="7">ROUNDUP((H24/G24),0)</f>
        <v>#DIV/0!</v>
      </c>
      <c r="S24" s="8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51"/>
      <c r="B26" s="151"/>
      <c r="C26" s="151"/>
      <c r="D26" s="151"/>
      <c r="E26" s="151"/>
      <c r="F26" s="151"/>
      <c r="G26" s="151"/>
      <c r="H26" s="22"/>
      <c r="I26" s="1"/>
      <c r="J26" s="1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51"/>
      <c r="B27" s="151"/>
      <c r="C27" s="151"/>
      <c r="D27" s="151"/>
      <c r="E27" s="151"/>
      <c r="F27" s="151"/>
      <c r="G27" s="151"/>
      <c r="H27" s="22"/>
      <c r="I27" s="2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51"/>
      <c r="B28" s="151"/>
      <c r="C28" s="151"/>
      <c r="D28" s="151"/>
      <c r="E28" s="151"/>
      <c r="F28" s="151"/>
      <c r="G28" s="151"/>
      <c r="H28" s="22"/>
      <c r="I28" s="1"/>
      <c r="J28" s="5" t="s">
        <v>46</v>
      </c>
      <c r="K28" s="6">
        <f>SUM(K22:K27)</f>
        <v>17706.04</v>
      </c>
      <c r="L28" s="24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2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9"/>
      <c r="B30" s="39"/>
      <c r="C30" s="39"/>
      <c r="D30" s="39"/>
      <c r="E30" s="39"/>
      <c r="G30" s="40" t="s">
        <v>50</v>
      </c>
      <c r="J30" s="39"/>
      <c r="K30" s="6">
        <f>K28*2</f>
        <v>35412.080000000002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54"/>
      <c r="Q32" s="54"/>
      <c r="R32" s="54"/>
      <c r="S32" s="54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31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23</v>
      </c>
      <c r="B38" s="11"/>
      <c r="C38" s="11"/>
      <c r="D38" s="11"/>
      <c r="E38" s="11"/>
      <c r="F38" s="11"/>
      <c r="G38" s="11"/>
      <c r="H38" s="55"/>
      <c r="I38" s="11"/>
      <c r="J38" s="11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27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29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9" t="s">
        <v>47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9" t="s">
        <v>30</v>
      </c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E11:M11"/>
    <mergeCell ref="D15:E15"/>
    <mergeCell ref="G15:J15"/>
    <mergeCell ref="K12:S12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2025-10-15T10:41:32Z</dcterms:modified>
</cp:coreProperties>
</file>